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xl/ctrlProps/ctrlProp1.xml" ContentType="application/vnd.ms-excel.controlproperties+xml"/>
  <Override PartName="/xl/ctrlProps/ctrlProp2.xml" ContentType="application/vnd.ms-excel.control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ahuang\My Documents\InsideIEEE Team\Intranet InsideIEEE Updates\Accounts Payable\"/>
    </mc:Choice>
  </mc:AlternateContent>
  <bookViews>
    <workbookView activeTab="1" firstSheet="1" windowHeight="6300" windowWidth="15360" xWindow="0" yWindow="0"/>
  </bookViews>
  <sheets>
    <sheet state="hidden" name="MemberList" sheetId="2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62913"/>
</workbook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<sst xmlns="http://schemas.openxmlformats.org/spreadsheetml/2006/main" count="307" uniqueCount="91">
  <si>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</si>
  <si>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</si>
  <si>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</si>
  <si>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</si>
  <si>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</si>
  <si>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</si>
  <si>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</si>
  <si>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</si>
  <si>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</si>
  <si>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</si>
  <si>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</si>
  <si>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</si>
  <si>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</si>
  <si>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</si>
  <si>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</si>
  <si>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</si>
  <si>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</si>
  <si>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</si>
  <si>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</si>
  <si>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</si>
  <si>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</si>
  <si>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</si>
  <si>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</si>
  <si>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</si>
  <si>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</si>
  <si>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</si>
  <si>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</si>
  <si>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</si>
  <si>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</si>
  <si>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</si>
  <si>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</si>
  <si>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</si>
  <si>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</si>
  <si>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</si>
  <si>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</si>
  <si>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</si>
  <si>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</si>
  <si>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</si>
  <si>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</si>
  <si>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</si>
  <si>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</si>
  <si>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</si>
  <si>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</si>
  <si>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</si>
  <si>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</si>
  <si>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</si>
  <si>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</si>
  <si>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</si>
  <si>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</si>
  <si>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</si>
  <si>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</si>
  <si>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</si>
  <si>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</si>
  <si>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</si>
  <si>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</si>
  <si>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</si>
  <si>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</si>
  <si>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</si>
  <si>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</si>
  <si>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</si>
  <si>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</si>
  <si>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</si>
  <si>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</si>
  <si>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</si>
  <si>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</si>
  <si>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</si>
  <si>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</si>
  <si>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</si>
  <si>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</si>
  <si>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</si>
  <si>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</si>
  <si>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</si>
  <si>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</si>
  <si>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</si>
  <si>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</si>
  <si>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</si>
  <si>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</si>
  <si>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</si>
  <si>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</si>
  <si>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</si>
  <si>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</si>
  <si>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</si>
  <si>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</si>
  <si>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</si>
  <si>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</si>
  <si>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rFont val="Arial"/>
        <family val="2"/>
        <b/>
        <color rgb="FF000000"/>
        <sz val="8"/>
      </rPr>
      <t>Misc</t>
    </r>
    <r>
      <rPr>
        <rFont val="Arial"/>
        <family val="2"/>
        <color rgb="FF000000"/>
        <sz val="8"/>
      </rPr>
      <t xml:space="preserve"> or </t>
    </r>
    <r>
      <rPr>
        <rFont val="Arial"/>
        <family val="2"/>
        <b/>
        <color rgb="FF000000"/>
        <sz val="8"/>
      </rPr>
      <t>Other</t>
    </r>
    <r>
      <rPr>
        <rFont val="Arial"/>
        <family val="2"/>
        <color rgb="FF000000"/>
        <sz val="8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</si>
  <si>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</si>
  <si>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rFont val="Arial"/>
        <family val="2"/>
        <b/>
        <i/>
        <color rgb="FFFF0000"/>
        <sz val="8"/>
        <u val="single"/>
      </rPr>
      <t>not</t>
    </r>
    <r>
      <rPr>
        <rFont val="Arial"/>
        <family val="2"/>
        <b/>
        <i/>
        <color rgb="FFFF0000"/>
        <sz val="8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</si>
  <si>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</si>
  <si>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</si>
  <si>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</si>
  <si>
    <t>X</t>
  </si>
  <si>
    <t xml:space="preserve"> </t>
  </si>
  <si>
    <t xml:space="preserve">PERSONAL AUTO USAGE MAKE ONLY ONE CHOICE, MILES OR KILOMETERS  </t>
  </si>
  <si>
    <t>X</t>
  </si>
  <si>
    <t>X</t>
  </si>
  <si>
    <t>NO</t>
  </si>
  <si>
    <t>YES</t>
  </si>
  <si>
    <t>x</t>
  </si>
  <si>
    <t>YES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</si>
</sst>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6" mc:Ignorable="x14ac x16r2">
  <numFmts count="14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>
    <font>
      <name val="Arial"/>
      <color rgb="FF000000"/>
      <sz val="10"/>
    </font>
    <font>
      <name val="Arial"/>
      <family val="2"/>
      <color rgb="FF000000"/>
      <sz val="8"/>
    </font>
    <font>
      <name val="Arial"/>
      <family val="2"/>
      <b/>
      <color rgb="FF000000"/>
      <sz val="12"/>
    </font>
    <font>
      <name val="Arial"/>
      <family val="2"/>
      <b/>
      <color rgb="FF000000"/>
      <sz val="8"/>
    </font>
    <font>
      <name val="Arial"/>
      <family val="2"/>
      <b/>
      <color rgb="FF000000"/>
      <sz val="12"/>
    </font>
    <font>
      <name val="Arial"/>
      <family val="2"/>
      <b/>
      <color rgb="FFFF0000"/>
      <sz val="8"/>
    </font>
    <font>
      <name val="Arial"/>
      <family val="2"/>
      <color rgb="FF000000"/>
      <sz val="8"/>
    </font>
    <font>
      <name val="Century Gothic"/>
      <family val="2"/>
      <color rgb="FF000000"/>
      <sz val="11"/>
    </font>
    <font>
      <name val="Arial"/>
      <family val="2"/>
      <color rgb="FF000000"/>
      <sz val="7"/>
    </font>
    <font>
      <name val="Arial"/>
      <family val="2"/>
      <color rgb="FF000000"/>
      <sz val="10"/>
    </font>
    <font>
      <name val="Arial"/>
      <family val="2"/>
      <color rgb="FF0000FF"/>
      <sz val="8"/>
    </font>
    <font>
      <name val="Arial"/>
      <family val="2"/>
      <b/>
      <color rgb="FFFF0000"/>
      <sz val="12"/>
    </font>
    <font>
      <name val="Arial"/>
      <family val="2"/>
      <b/>
      <color rgb="FFFF0000"/>
      <sz val="14"/>
    </font>
    <font>
      <name val="Arial"/>
      <family val="2"/>
      <color rgb="FFFF0000"/>
      <sz val="8"/>
    </font>
    <font>
      <name val="Arial"/>
      <family val="2"/>
      <i/>
      <color rgb="FF000000"/>
      <sz val="10"/>
    </font>
    <font>
      <name val="Segoe UI"/>
      <family val="2"/>
      <color rgb="FF000000"/>
      <sz val="8"/>
    </font>
    <font>
      <name val="Arial"/>
      <family val="2"/>
      <b/>
      <i/>
      <color rgb="FFFF0000"/>
      <sz val="8"/>
    </font>
    <font>
      <name val="Arial"/>
      <family val="2"/>
      <b/>
      <color rgb="FF000000"/>
      <sz val="10"/>
    </font>
    <font>
      <name val="Arial"/>
      <family val="2"/>
      <b/>
      <i/>
      <color rgb="FFFF0000"/>
      <sz val="8"/>
      <u val="single"/>
    </font>
  </fonts>
  <fills count="4">
    <fill>
      <patternFill patternType="none"/>
    </fill>
    <fill>
      <patternFill patternType="gray125"/>
    </fill>
    <fill>
      <patternFill patternType="solid">
        <fgColor rgb="FF69FFFF"/>
        <bgColor indexed="64"/>
      </patternFill>
    </fill>
    <fill>
      <patternFill patternType="solid">
        <fgColor rgb="FFC0C0C0"/>
        <bgColor indexed="64"/>
      </patternFill>
    </fill>
  </fills>
  <borders count="5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double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/>
      <diagonal style="none">
        <color rgb="FF000000"/>
      </diagonal>
    </border>
    <border>
      <left style="double"/>
      <right style="none">
        <color rgb="FF000000"/>
      </right>
      <top style="none">
        <color rgb="FF000000"/>
      </top>
      <bottom style="double"/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double"/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thin"/>
      <top style="none">
        <color rgb="FF000000"/>
      </top>
      <bottom style="double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thin"/>
      <bottom style="double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double"/>
      <diagonal style="none">
        <color rgb="FF000000"/>
      </diagonal>
    </border>
    <border>
      <left style="thin"/>
      <right style="thin"/>
      <top style="thin"/>
      <bottom style="double"/>
      <diagonal style="none">
        <color rgb="FF000000"/>
      </diagonal>
    </border>
    <border>
      <left style="double"/>
      <right style="double"/>
      <top style="double"/>
      <bottom style="double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none">
        <color rgb="FF000000"/>
      </left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double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/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double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/>
      <bottom style="thin"/>
      <diagonal style="none">
        <color rgb="FF000000"/>
      </diagonal>
    </border>
    <border>
      <left style="double"/>
      <right style="double"/>
      <top style="none">
        <color rgb="FF000000"/>
      </top>
      <bottom style="thin"/>
      <diagonal style="none">
        <color rgb="FF000000"/>
      </diagonal>
    </border>
    <border>
      <left style="thin"/>
      <right style="double"/>
      <top style="thin"/>
      <bottom style="thin"/>
      <diagonal style="none">
        <color rgb="FF000000"/>
      </diagonal>
    </border>
    <border>
      <left style="double"/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thin"/>
      <top style="medium"/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/>
      <top style="thin"/>
      <bottom style="none">
        <color rgb="FF000000"/>
      </bottom>
      <diagonal style="none">
        <color rgb="FF000000"/>
      </diagonal>
    </border>
    <border>
      <left style="double"/>
      <right style="double"/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/>
      <right style="double"/>
      <top style="thin"/>
      <bottom style="double"/>
      <diagonal style="none">
        <color rgb="FF000000"/>
      </diagonal>
    </border>
    <border>
      <left style="double"/>
      <right style="double"/>
      <top style="double"/>
      <bottom style="none">
        <color rgb="FF000000"/>
      </bottom>
      <diagonal style="none">
        <color rgb="FF000000"/>
      </diagonal>
    </border>
    <border>
      <left style="double"/>
      <right style="double"/>
      <top style="none">
        <color rgb="FF000000"/>
      </top>
      <bottom style="double"/>
      <diagonal style="none">
        <color rgb="FF000000"/>
      </diagonal>
    </border>
    <border>
      <left style="none">
        <color rgb="FF000000"/>
      </left>
      <right style="thin"/>
      <top style="double"/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thin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medium"/>
      <diagonal style="none">
        <color rgb="FF000000"/>
      </diagonal>
    </border>
    <border>
      <left style="thin"/>
      <right style="thin"/>
      <top style="thin"/>
      <bottom style="medium"/>
      <diagonal style="none">
        <color rgb="FF000000"/>
      </diagonal>
    </border>
    <border>
      <left style="double"/>
      <right style="double"/>
      <top style="thin"/>
      <bottom style="medium"/>
      <diagonal style="none">
        <color rgb="FF000000"/>
      </diagonal>
    </border>
    <border>
      <left style="none">
        <color rgb="FF000000"/>
      </left>
      <right style="thin"/>
      <top style="thin"/>
      <bottom style="double"/>
      <diagonal style="none">
        <color rgb="FF000000"/>
      </diagonal>
    </border>
    <border>
      <left style="medium"/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medium"/>
      <top style="double"/>
      <bottom style="double"/>
      <diagonal style="none">
        <color rgb="FF000000"/>
      </diagonal>
    </border>
    <border>
      <left style="thin"/>
      <right style="thin"/>
      <top style="double"/>
      <bottom style="thin"/>
      <diagonal style="none">
        <color rgb="FF000000"/>
      </diagonal>
    </border>
    <border>
      <left style="none">
        <color rgb="FF000000"/>
      </left>
      <right style="double"/>
      <top style="thin"/>
      <bottom style="thin"/>
      <diagonal style="none">
        <color rgb="FF000000"/>
      </diagonal>
    </border>
    <border>
      <left style="medium"/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medium"/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medium"/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medium"/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9" xfId="0" applyFont="1" applyBorder="1"/>
    <xf numFmtId="49" fontId="0" fillId="0" borderId="0" xfId="0" applyNumberForma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2" fontId="0" fillId="0" borderId="0" xfId="0" applyNumberFormat="1"/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>
      <alignment vertical="center"/>
    </xf>
    <xf numFmtId="0" fontId="0" fillId="0" borderId="9" xfId="0" applyBorder="1"/>
    <xf numFmtId="14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8" xfId="0" applyFont="1" applyBorder="1"/>
    <xf numFmtId="0" fontId="1" fillId="0" borderId="9" xfId="0" applyFont="1" applyBorder="1"/>
    <xf numFmtId="0" fontId="1" fillId="0" borderId="19" xfId="0" applyFont="1" applyBorder="1"/>
    <xf numFmtId="0" fontId="1" fillId="0" borderId="12" xfId="0" applyFont="1" applyBorder="1"/>
    <xf numFmtId="15" fontId="1" fillId="0" borderId="12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24" xfId="0" applyNumberFormat="1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2" fontId="1" fillId="2" borderId="26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2" fontId="1" fillId="2" borderId="17" xfId="0" applyNumberFormat="1" applyFont="1" applyFill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centerContinuous" vertical="center"/>
    </xf>
    <xf numFmtId="0" fontId="1" fillId="3" borderId="29" xfId="0" applyFont="1" applyFill="1" applyBorder="1" applyAlignment="1">
      <alignment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/>
    </xf>
    <xf numFmtId="169" fontId="0" fillId="0" borderId="1" xfId="0" applyNumberFormat="1" applyBorder="1" applyAlignment="1">
      <alignment horizontal="left"/>
    </xf>
    <xf numFmtId="0" fontId="0" fillId="0" borderId="31" xfId="0" applyBorder="1" applyAlignment="1">
      <alignment vertical="center"/>
    </xf>
    <xf numFmtId="0" fontId="0" fillId="0" borderId="19" xfId="0" applyBorder="1" applyAlignment="1">
      <alignment vertical="center"/>
    </xf>
    <xf numFmtId="2" fontId="1" fillId="0" borderId="36" xfId="0" applyNumberFormat="1" applyFont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2" fontId="1" fillId="0" borderId="42" xfId="0" applyNumberFormat="1" applyFont="1" applyBorder="1" applyAlignment="1">
      <alignment vertical="center"/>
    </xf>
    <xf numFmtId="2" fontId="1" fillId="0" borderId="43" xfId="0" applyNumberFormat="1" applyFont="1" applyBorder="1" applyAlignment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/>
    <xf numFmtId="0" fontId="1" fillId="0" borderId="44" xfId="0" applyFont="1" applyBorder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/>
    <xf numFmtId="0" fontId="3" fillId="0" borderId="1" xfId="0" applyFont="1" applyBorder="1"/>
    <xf numFmtId="2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/>
    <xf numFmtId="0" fontId="0" fillId="0" borderId="0" xfId="0"/>
    <xf numFmtId="168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68" fontId="9" fillId="0" borderId="1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8" xfId="0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0" borderId="33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6" fontId="10" fillId="0" borderId="9" xfId="0" applyNumberFormat="1" applyFont="1" applyBorder="1" applyProtection="1">
      <protection locked="0"/>
    </xf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9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8" xfId="0" applyFont="1" applyBorder="1" applyAlignment="1">
      <alignment horizontal="left"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/>
    <xf numFmtId="0" fontId="0" fillId="0" borderId="9" xfId="0" applyBorder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9" xfId="0" applyFont="1" applyBorder="1" applyAlignment="1" applyProtection="1">
      <alignment horizontal="left" vertical="center"/>
      <protection locked="0"/>
    </xf>
    <xf numFmtId="0" fontId="16" fillId="0" borderId="54" xfId="0" applyFont="1" applyBorder="1" applyProtection="1">
      <protection locked="0"/>
    </xf>
    <xf numFmtId="0" fontId="0" fillId="0" borderId="0" xfId="0"/>
    <xf numFmtId="0" fontId="0" fillId="0" borderId="55" xfId="0" applyBorder="1"/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6" fillId="0" borderId="49" xfId="0" applyFont="1" applyBorder="1" applyProtection="1">
      <protection locked="0"/>
    </xf>
    <xf numFmtId="0" fontId="17" fillId="0" borderId="50" xfId="0" applyFont="1" applyBorder="1"/>
    <xf numFmtId="0" fontId="17" fillId="0" borderId="51" xfId="0" applyFont="1" applyBorder="1"/>
    <xf numFmtId="0" fontId="16" fillId="0" borderId="52" xfId="0" applyFont="1" applyBorder="1" applyProtection="1">
      <protection locked="0"/>
    </xf>
    <xf numFmtId="0" fontId="0" fillId="0" borderId="11" xfId="0" applyBorder="1"/>
    <xf numFmtId="0" fontId="0" fillId="0" borderId="53" xfId="0" applyBorder="1"/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drawing" Target="../drawings/drawing1.xml" TargetMode="Internal"/><Relationship Id="rId3" Type="http://schemas.openxmlformats.org/officeDocument/2006/relationships/vmlDrawing" Target="../drawings/vmlDrawing1.vml" TargetMode="Internal"/><Relationship Id="rId4" Type="http://schemas.openxmlformats.org/officeDocument/2006/relationships/ctrlProp" Target="../ctrlProps/ctrlProp1.xml" TargetMode="Internal"/><Relationship Id="rId5" Type="http://schemas.openxmlformats.org/officeDocument/2006/relationships/ctrlProp" Target="../ctrlProps/ctrlProp2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2"/>
  <cols>
    <col min="1" max="1" width="36.7109375" customWidth="1"/>
  </cols>
  <sheetData>
    <row ht="16.5" r="1" spans="1:1" x14ac:dyDescent="0.3">
      <c r="A1" s="31" t="s">
        <v>48</v>
      </c>
    </row>
    <row ht="16.5" r="2" spans="1:1" x14ac:dyDescent="0.3">
      <c r="A2" s="31" t="s">
        <v>54</v>
      </c>
    </row>
    <row ht="16.5" r="3" spans="1:1" x14ac:dyDescent="0.3">
      <c r="A3" s="31" t="s">
        <v>49</v>
      </c>
    </row>
    <row ht="16.5" r="4" spans="1:1" x14ac:dyDescent="0.3">
      <c r="A4" s="31" t="s">
        <v>50</v>
      </c>
    </row>
    <row ht="16.5" r="5" spans="1:1" x14ac:dyDescent="0.3">
      <c r="A5" s="31" t="s">
        <v>51</v>
      </c>
    </row>
    <row ht="16.5" r="6" spans="1:1" x14ac:dyDescent="0.3">
      <c r="A6" s="31" t="s">
        <v>52</v>
      </c>
    </row>
    <row ht="16.5" r="7" spans="1:1" x14ac:dyDescent="0.3">
      <c r="A7" s="31" t="s">
        <v>53</v>
      </c>
    </row>
    <row ht="16.5" r="8" spans="1:1" x14ac:dyDescent="0.3">
      <c r="A8" s="31" t="s">
        <v>63</v>
      </c>
    </row>
    <row ht="16.5" r="9" spans="1:1" x14ac:dyDescent="0.3">
      <c r="A9" s="31"/>
    </row>
    <row ht="16.5" r="10" spans="1:1" x14ac:dyDescent="0.3">
      <c r="A10" s="31"/>
    </row>
    <row ht="16.5" r="11" spans="1:1" x14ac:dyDescent="0.3">
      <c r="A11" s="31"/>
    </row>
    <row ht="16.5" r="12" spans="1:1" x14ac:dyDescent="0.3">
      <c r="A12" s="31"/>
    </row>
    <row ht="16.5" r="13" spans="1:1" x14ac:dyDescent="0.3">
      <c r="A13" s="31"/>
    </row>
    <row ht="16.5" r="14" spans="1:1" x14ac:dyDescent="0.3">
      <c r="A14" s="31"/>
    </row>
    <row ht="16.5" r="15" spans="1:1" x14ac:dyDescent="0.3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Sheet1">
    <pageSetUpPr autoPageBreaks="0"/>
  </sheetPr>
  <sheetViews>
    <sheetView showGridLines="0" zoomScale="120" workbookViewId="0" colorId="55" defaultGridColor="0" tabSelected="1" zoomScaleNormal="120">
      <selection pane="topLeft" activeCell="A6" sqref="A6"/>
    </sheetView>
  </sheetViews>
  <sheetFormatPr baseColWidth="8" defaultColWidth="8.85546875" defaultRowHeight="1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16384" width="8.85546875" style="2" customWidth="1"/>
  </cols>
  <sheetData>
    <row ht="15.75" r="1" spans="1:25" x14ac:dyDescent="0.2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>Name:     </v>
      </c>
      <c r="R1" s="149" t="s">
        <f>Name</f>
      </c>
      <c r="S1" s="149"/>
      <c r="T1" s="94"/>
      <c r="U1" s="3" t="s">
        <v>1</v>
      </c>
      <c r="V1" s="3"/>
      <c r="W1" s="147" t="str">
        <f>PeriodEndDate</f>
        <v> </v>
      </c>
      <c r="X1" s="148"/>
      <c r="Y1" s="148"/>
    </row>
    <row ht="9.95" customHeight="1" r="2" spans="1:2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ht="15.75" r="3" spans="1:2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ht="9.95" customHeight="1" r="4" spans="1:2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ht="18" r="5" spans="1:25" x14ac:dyDescent="0.25">
      <c r="A5" s="101">
        <v>2021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ht="15.75" r="6" spans="1:2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">
      <c r="A7" s="48" t="s">
        <v>66</v>
      </c>
      <c r="B7" s="136"/>
      <c r="C7" s="137"/>
      <c r="D7" s="137"/>
      <c r="E7" s="137"/>
      <c r="F7" s="137"/>
      <c r="G7" s="137"/>
      <c r="H7" s="137"/>
      <c r="I7" s="24"/>
      <c r="J7" s="17" t="s">
        <v>1</v>
      </c>
      <c r="K7" s="49"/>
      <c r="L7" s="151" t="s">
        <v>59</v>
      </c>
      <c r="M7" s="152"/>
      <c r="N7" s="152"/>
      <c r="O7" s="97"/>
      <c r="P7" s="5"/>
    </row>
    <row r="8" spans="1:25" x14ac:dyDescent="0.2">
      <c r="A8" s="164" t="s">
        <v>47</v>
      </c>
      <c r="B8" s="165"/>
      <c r="C8" s="166"/>
      <c r="D8" s="166"/>
      <c r="E8" s="166"/>
      <c r="F8" s="154"/>
      <c r="G8" s="153"/>
      <c r="H8" s="153"/>
      <c r="I8" s="24"/>
      <c r="J8" s="158" t="s">
        <v>4</v>
      </c>
      <c r="K8" s="159"/>
      <c r="L8" s="150" t="s">
        <v>63</v>
      </c>
      <c r="M8" s="150"/>
      <c r="N8" s="150"/>
      <c r="O8" s="150"/>
      <c r="P8" s="5"/>
    </row>
    <row r="9" spans="1:25" x14ac:dyDescent="0.2">
      <c r="A9" s="154"/>
      <c r="B9" s="135"/>
      <c r="C9" s="135"/>
      <c r="D9" s="135"/>
      <c r="E9" s="135"/>
      <c r="F9" s="135"/>
      <c r="G9" s="135"/>
      <c r="H9" s="135"/>
      <c r="I9" s="24"/>
      <c r="J9" s="18" t="s">
        <v>61</v>
      </c>
      <c r="K9" s="40"/>
      <c r="L9" s="40"/>
      <c r="M9" s="135"/>
      <c r="N9" s="135"/>
      <c r="O9" s="135"/>
      <c r="P9" s="5"/>
      <c r="U9" s="2" t="s">
        <v>5</v>
      </c>
    </row>
    <row r="10" spans="1:25" x14ac:dyDescent="0.2">
      <c r="A10" s="139"/>
      <c r="B10" s="139"/>
      <c r="C10" s="139"/>
      <c r="D10" s="139"/>
      <c r="E10" s="139"/>
      <c r="F10" s="139"/>
      <c r="G10" s="139"/>
      <c r="H10" s="139"/>
      <c r="I10" s="24"/>
      <c r="J10" s="154"/>
      <c r="K10" s="135"/>
      <c r="L10" s="135"/>
      <c r="M10" s="135"/>
      <c r="N10" s="135"/>
      <c r="O10" s="135"/>
      <c r="P10" s="5"/>
      <c r="U10" s="21" t="s">
        <v>77</v>
      </c>
    </row>
    <row ht="13.5" r="11" spans="1:25" thickBot="1" x14ac:dyDescent="0.25">
      <c r="A11" s="145"/>
      <c r="B11" s="145"/>
      <c r="C11" s="145"/>
      <c r="D11" s="145"/>
      <c r="E11" s="145"/>
      <c r="F11" s="145"/>
      <c r="G11" s="145"/>
      <c r="H11" s="145"/>
      <c r="I11" s="24"/>
      <c r="J11" s="24"/>
      <c r="K11" s="24"/>
      <c r="L11" s="24"/>
      <c r="M11" s="24"/>
      <c r="N11" s="24"/>
      <c r="O11" s="24"/>
      <c r="P11" s="5"/>
    </row>
    <row r="12" spans="1:25" x14ac:dyDescent="0.2">
      <c r="A12" s="176" t="s">
        <v>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8"/>
      <c r="P12" s="5"/>
    </row>
    <row r="13" spans="1:25" x14ac:dyDescent="0.2">
      <c r="A13" s="168" t="s">
        <v>87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5"/>
      <c r="Q13" s="4" t="s">
        <v>6</v>
      </c>
      <c r="S13" s="4" t="s">
        <v>7</v>
      </c>
      <c r="W13" s="21" t="s">
        <v>8</v>
      </c>
    </row>
    <row ht="13.5" r="14" spans="1:25" thickBot="1" x14ac:dyDescent="0.25">
      <c r="A14" s="179" t="s">
        <v>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5"/>
      <c r="Q14" s="116"/>
      <c r="S14" s="1"/>
      <c r="U14" s="137"/>
      <c r="V14" s="137"/>
      <c r="W14" s="137"/>
      <c r="X14" s="137"/>
      <c r="Y14" s="137"/>
    </row>
    <row r="15" spans="1:25" x14ac:dyDescent="0.2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35"/>
      <c r="W15" s="135"/>
      <c r="X15" s="135"/>
      <c r="Y15" s="135"/>
    </row>
    <row ht="12.75" customHeight="1" r="16" spans="1:25" x14ac:dyDescent="0.2">
      <c r="A16" s="117" t="s">
        <v>71</v>
      </c>
      <c r="B16" s="146"/>
      <c r="C16" s="146"/>
      <c r="D16" s="146"/>
      <c r="E16" s="146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35" t="s">
        <v>59</v>
      </c>
      <c r="V16" s="135"/>
      <c r="W16" s="135"/>
      <c r="X16" s="135"/>
      <c r="Y16" s="135"/>
    </row>
    <row r="17" spans="1:25" x14ac:dyDescent="0.2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35" t="s">
        <v>59</v>
      </c>
      <c r="V17" s="135"/>
      <c r="W17" s="135"/>
      <c r="X17" s="135"/>
      <c r="Y17" s="135"/>
    </row>
    <row r="18" spans="1:25" x14ac:dyDescent="0.2">
      <c r="A18" s="117" t="s">
        <v>72</v>
      </c>
      <c r="B18" s="146"/>
      <c r="C18" s="146"/>
      <c r="D18" s="146"/>
      <c r="E18" s="146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35" t="s">
        <v>59</v>
      </c>
      <c r="V18" s="135"/>
      <c r="W18" s="135"/>
      <c r="X18" s="135"/>
      <c r="Y18" s="135"/>
    </row>
    <row r="19" spans="1:25" x14ac:dyDescent="0.2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35" t="s">
        <v>59</v>
      </c>
      <c r="V19" s="135"/>
      <c r="W19" s="135"/>
      <c r="X19" s="135"/>
      <c r="Y19" s="135"/>
    </row>
    <row r="20" spans="1:25" x14ac:dyDescent="0.2">
      <c r="A20" s="118" t="s">
        <v>73</v>
      </c>
      <c r="B20" s="146"/>
      <c r="C20" s="146"/>
      <c r="D20" s="146"/>
      <c r="E20" s="146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35" t="s">
        <v>59</v>
      </c>
      <c r="V20" s="135"/>
      <c r="W20" s="135"/>
      <c r="X20" s="135"/>
      <c r="Y20" s="135"/>
    </row>
    <row r="21" spans="1:25" x14ac:dyDescent="0.2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35" t="s">
        <v>59</v>
      </c>
      <c r="V21" s="135"/>
      <c r="W21" s="135"/>
      <c r="X21" s="135"/>
      <c r="Y21" s="135"/>
    </row>
    <row r="22" spans="1:25" x14ac:dyDescent="0.2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ht="13.5" r="23" spans="1:25" thickBot="1" x14ac:dyDescent="0.25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60" t="s">
        <v>59</v>
      </c>
      <c r="N23" s="161"/>
      <c r="O23" s="162"/>
      <c r="P23" s="22"/>
      <c r="U23" s="21"/>
    </row>
    <row ht="13.5" r="24" spans="1:25" thickTop="1" x14ac:dyDescent="0.2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ht="13.5" r="25" spans="1:25" thickBot="1" x14ac:dyDescent="0.25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ht="14.25" r="26" spans="1:25" thickBot="1" thickTop="1" x14ac:dyDescent="0.25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ht="13.5" r="27" spans="1:25" thickTop="1" x14ac:dyDescent="0.2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ht="13.5" r="28" spans="1:25" thickBot="1" x14ac:dyDescent="0.25">
      <c r="A28" s="33" t="s">
        <v>90</v>
      </c>
      <c r="B28" s="34"/>
      <c r="C28" s="34"/>
      <c r="D28" s="34"/>
      <c r="E28" s="34"/>
      <c r="F28" s="35"/>
      <c r="G28" s="36">
        <f>IF($E$27="x",(G27*0.36),(G27*0.575))</f>
        <v>0</v>
      </c>
      <c r="H28" s="36">
        <f>IF($E$27="x",(H27*0.36),(H27*0.575))</f>
        <v>0</v>
      </c>
      <c r="I28" s="36">
        <f>IF($E$27="x",(I27*0.36),(I27*0.575))</f>
        <v>0</v>
      </c>
      <c r="J28" s="36">
        <f>IF($E$27="x",(J27*0.36),(J27*0.575))</f>
        <v>0</v>
      </c>
      <c r="K28" s="36">
        <f>IF($E$27="x",(K27*0.36),(K27*0.575))</f>
        <v>0</v>
      </c>
      <c r="L28" s="36">
        <f>IF($E$27="x",(L27*0.36),(L27*0.575))</f>
        <v>0</v>
      </c>
      <c r="M28" s="36">
        <f>IF($E$27="x",(M27*0.36),(M27*0.575))</f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ht="13.5" r="29" spans="1:25" thickTop="1" x14ac:dyDescent="0.2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>SUM(G30:M30)</f>
        <v>0</v>
      </c>
      <c r="O30" s="91" t="s">
        <v>59</v>
      </c>
      <c r="P30" s="23"/>
      <c r="Q30" s="116" t="str">
        <f>Date1</f>
        <v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>SUM(G31:M31)</f>
        <v>0</v>
      </c>
      <c r="O31" s="91" t="s">
        <v>59</v>
      </c>
      <c r="P31" s="23"/>
      <c r="Q31" s="116" t="str">
        <f>Date2</f>
        <v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>SUM(G32:M32)</f>
        <v>0</v>
      </c>
      <c r="O32" s="91"/>
      <c r="P32" s="23"/>
      <c r="Q32" s="116" t="str">
        <f>Date3</f>
        <v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>SUM(G33:M33)</f>
        <v>0</v>
      </c>
      <c r="O33" s="91"/>
      <c r="P33" s="23"/>
      <c r="Q33" s="116" t="str">
        <f>Date4</f>
        <v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">
      <c r="A34" s="13" t="s">
        <v>29</v>
      </c>
      <c r="B34" s="14"/>
      <c r="C34" s="14"/>
      <c r="D34" s="14"/>
      <c r="E34" s="14"/>
      <c r="F34" s="14"/>
      <c r="G34" s="119" t="s">
        <f>GuestsDay1</f>
      </c>
      <c r="H34" s="119" t="s">
        <f>GuestsDay2</f>
      </c>
      <c r="I34" s="119" t="s">
        <f>GuestsDay3</f>
      </c>
      <c r="J34" s="119" t="s">
        <f>GuestsDay4</f>
      </c>
      <c r="K34" s="119" t="s">
        <f>GuestsDay5</f>
      </c>
      <c r="L34" s="119" t="s">
        <f>GuestsDay6</f>
      </c>
      <c r="M34" s="119" t="s">
        <f>GuestsDay7</f>
      </c>
      <c r="N34" s="61">
        <f>SUM(G34:M34)</f>
        <v>0</v>
      </c>
      <c r="O34" s="91" t="s">
        <v>59</v>
      </c>
      <c r="P34" s="23"/>
      <c r="Q34" s="116" t="str">
        <f>Date5</f>
        <v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>SUM(G35:M35)</f>
        <v>0</v>
      </c>
      <c r="O35" s="91" t="s">
        <v>59</v>
      </c>
      <c r="P35" s="23"/>
      <c r="Q35" s="116" t="str">
        <f>Date6</f>
        <v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>SUM(G36:M36)</f>
        <v>0</v>
      </c>
      <c r="O36" s="91" t="s">
        <v>59</v>
      </c>
      <c r="P36" s="23"/>
      <c r="Q36" s="116" t="str">
        <f>Date7</f>
        <v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>SUM(G37:M37)</f>
        <v>0</v>
      </c>
      <c r="O37" s="91" t="s">
        <v>59</v>
      </c>
      <c r="P37" s="23"/>
    </row>
    <row r="38" spans="1:25" x14ac:dyDescent="0.2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>SUM(G38:M38)</f>
        <v>0</v>
      </c>
      <c r="O38" s="91" t="s">
        <v>59</v>
      </c>
      <c r="P38" s="23"/>
      <c r="U38" s="21" t="s">
        <v>32</v>
      </c>
    </row>
    <row ht="13.5" r="39" spans="1:25" thickBot="1" x14ac:dyDescent="0.25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>SUM(H29:H38)</f>
        <v>0</v>
      </c>
      <c r="I39" s="108">
        <f>SUM(I29:I38)</f>
        <v>0</v>
      </c>
      <c r="J39" s="108">
        <f>SUM(J29:J38)</f>
        <v>0</v>
      </c>
      <c r="K39" s="108">
        <f>SUM(K29:K38)</f>
        <v>0</v>
      </c>
      <c r="L39" s="108">
        <f>SUM(L29:L38)</f>
        <v>0</v>
      </c>
      <c r="M39" s="108">
        <f>SUM(M29:M38)</f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">
      <c r="A41" s="27"/>
      <c r="B41" s="30"/>
      <c r="C41" s="30"/>
      <c r="D41" s="30"/>
      <c r="E41" s="30"/>
      <c r="F41" s="30"/>
      <c r="G41" s="30"/>
      <c r="H41" s="30"/>
      <c r="I41" s="30"/>
      <c r="J41" s="141" t="s">
        <v>65</v>
      </c>
      <c r="K41" s="142"/>
      <c r="L41" s="142"/>
      <c r="M41" s="143"/>
      <c r="N41" s="61">
        <f>SUM(N39/N40)</f>
        <v>0</v>
      </c>
      <c r="O41" s="30"/>
      <c r="P41" s="5"/>
    </row>
    <row r="42" spans="1:25" x14ac:dyDescent="0.2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37"/>
      <c r="V43" s="137"/>
      <c r="W43" s="137"/>
      <c r="X43" s="137"/>
      <c r="Y43" s="137"/>
    </row>
    <row ht="13.5" r="44" spans="1:25" thickBot="1" x14ac:dyDescent="0.25">
      <c r="A44" s="69" t="s">
        <v>58</v>
      </c>
      <c r="B44" s="140" t="s">
        <v>59</v>
      </c>
      <c r="C44" s="140"/>
      <c r="D44" s="140"/>
      <c r="E44" s="140"/>
      <c r="F44" s="140"/>
      <c r="G44" s="140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> </v>
      </c>
      <c r="R44" s="43"/>
      <c r="S44" s="1"/>
      <c r="T44" s="43"/>
      <c r="U44" s="135" t="s">
        <v>59</v>
      </c>
      <c r="V44" s="135"/>
      <c r="W44" s="135"/>
      <c r="X44" s="135"/>
      <c r="Y44" s="135"/>
    </row>
    <row ht="14.25" r="45" spans="1:25" thickBot="1" thickTop="1" x14ac:dyDescent="0.25">
      <c r="A45" s="156" t="s">
        <v>59</v>
      </c>
      <c r="B45" s="157"/>
      <c r="C45" s="157"/>
      <c r="D45" s="157"/>
      <c r="E45" s="157"/>
      <c r="F45" s="157"/>
      <c r="G45" s="163"/>
      <c r="H45" s="144" t="s">
        <v>68</v>
      </c>
      <c r="I45" s="142"/>
      <c r="J45" s="142"/>
      <c r="K45" s="142"/>
      <c r="L45" s="142"/>
      <c r="M45" s="143"/>
      <c r="N45" s="70">
        <f>N39-SUM(O29:O38)+(N44*N40)+O42</f>
        <v>0</v>
      </c>
      <c r="O45" s="30"/>
      <c r="P45" s="5"/>
      <c r="Q45" s="116" t="str">
        <f>Q31</f>
        <v> </v>
      </c>
      <c r="R45" s="43"/>
      <c r="S45" s="1"/>
      <c r="T45" s="43"/>
      <c r="U45" s="135" t="s">
        <v>59</v>
      </c>
      <c r="V45" s="135"/>
      <c r="W45" s="135"/>
      <c r="X45" s="135"/>
      <c r="Y45" s="135"/>
    </row>
    <row ht="14.25" r="46" spans="1:25" thickBot="1" thickTop="1" x14ac:dyDescent="0.25">
      <c r="A46" s="69" t="s">
        <v>36</v>
      </c>
      <c r="B46" s="140" t="s">
        <v>59</v>
      </c>
      <c r="C46" s="140"/>
      <c r="D46" s="140"/>
      <c r="E46" s="140"/>
      <c r="F46" s="140"/>
      <c r="G46" s="167"/>
      <c r="H46" s="155" t="s">
        <v>69</v>
      </c>
      <c r="I46" s="142"/>
      <c r="J46" s="142"/>
      <c r="K46" s="142"/>
      <c r="L46" s="142"/>
      <c r="M46" s="143"/>
      <c r="N46" s="71">
        <f>SUM(N41:N44)</f>
        <v>0</v>
      </c>
      <c r="O46" s="30"/>
      <c r="P46" s="5"/>
      <c r="Q46" s="116" t="str">
        <f>Q32</f>
        <v> </v>
      </c>
      <c r="R46" s="43"/>
      <c r="S46" s="1"/>
      <c r="T46" s="43"/>
      <c r="U46" s="135" t="s">
        <v>59</v>
      </c>
      <c r="V46" s="135"/>
      <c r="W46" s="135"/>
      <c r="X46" s="135"/>
      <c r="Y46" s="135"/>
    </row>
    <row ht="13.5" r="47" spans="1:25" thickTop="1" x14ac:dyDescent="0.2">
      <c r="A47" s="156" t="s">
        <v>59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98"/>
      <c r="O47" s="30"/>
      <c r="P47" s="5"/>
      <c r="Q47" s="116" t="str">
        <f>Q33</f>
        <v> </v>
      </c>
      <c r="R47" s="43"/>
      <c r="S47" s="1"/>
      <c r="T47" s="43"/>
      <c r="U47" s="135" t="s">
        <v>59</v>
      </c>
      <c r="V47" s="135"/>
      <c r="W47" s="135"/>
      <c r="X47" s="135"/>
      <c r="Y47" s="135"/>
    </row>
    <row r="48" spans="1:25" x14ac:dyDescent="0.2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99"/>
      <c r="O48" s="30"/>
      <c r="P48" s="5"/>
      <c r="Q48" s="116" t="str">
        <f>Q34</f>
        <v> </v>
      </c>
      <c r="R48" s="43"/>
      <c r="S48" s="1"/>
      <c r="T48" s="43"/>
      <c r="U48" s="135" t="s">
        <v>59</v>
      </c>
      <c r="V48" s="135"/>
      <c r="W48" s="135"/>
      <c r="X48" s="135"/>
      <c r="Y48" s="135"/>
    </row>
    <row r="49" spans="1:25" x14ac:dyDescent="0.2">
      <c r="A49" s="156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99"/>
      <c r="O49" s="30"/>
      <c r="P49" s="5"/>
      <c r="Q49" s="116" t="str">
        <f>Q35</f>
        <v> </v>
      </c>
      <c r="R49" s="43"/>
      <c r="S49" s="1"/>
      <c r="T49" s="43"/>
      <c r="U49" s="135" t="s">
        <v>59</v>
      </c>
      <c r="V49" s="135"/>
      <c r="W49" s="135"/>
      <c r="X49" s="135"/>
      <c r="Y49" s="135"/>
    </row>
    <row ht="13.5" r="50" spans="1:25" thickBot="1" x14ac:dyDescent="0.25">
      <c r="A50" s="183" t="s">
        <v>59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30"/>
      <c r="P50" s="5"/>
      <c r="Q50" s="116" t="str">
        <f>Q36</f>
        <v> </v>
      </c>
      <c r="R50" s="43"/>
      <c r="S50" s="1"/>
      <c r="T50" s="43"/>
      <c r="U50" s="135" t="s">
        <v>59</v>
      </c>
      <c r="V50" s="135"/>
      <c r="W50" s="135"/>
      <c r="X50" s="135"/>
      <c r="Y50" s="135"/>
    </row>
    <row ht="13.5" r="51" spans="1:25" thickBot="1" x14ac:dyDescent="0.25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37"/>
      <c r="V56" s="137"/>
      <c r="W56" s="137"/>
      <c r="X56" s="137"/>
      <c r="Y56" s="137"/>
    </row>
    <row ht="13.5" r="57" spans="1:25" thickBot="1" x14ac:dyDescent="0.25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35" t="s">
        <v>59</v>
      </c>
      <c r="V57" s="135"/>
      <c r="W57" s="135"/>
      <c r="X57" s="135"/>
      <c r="Y57" s="135"/>
    </row>
    <row ht="14.25" r="58" spans="1:25" thickBot="1" thickTop="1" x14ac:dyDescent="0.25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35" t="s">
        <v>59</v>
      </c>
      <c r="V58" s="135"/>
      <c r="W58" s="135"/>
      <c r="X58" s="135"/>
      <c r="Y58" s="135"/>
    </row>
    <row r="59" spans="1:25" x14ac:dyDescent="0.2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35" t="s">
        <v>59</v>
      </c>
      <c r="V59" s="135"/>
      <c r="W59" s="135"/>
      <c r="X59" s="135"/>
      <c r="Y59" s="135"/>
    </row>
    <row r="60" spans="1:25" x14ac:dyDescent="0.2">
      <c r="A60" s="13" t="s">
        <v>74</v>
      </c>
      <c r="B60" s="42"/>
      <c r="C60" s="138" t="s">
        <v>59</v>
      </c>
      <c r="D60" s="138"/>
      <c r="E60" s="138"/>
      <c r="F60" s="138"/>
      <c r="G60" s="138"/>
      <c r="H60" s="138"/>
      <c r="I60" s="138"/>
      <c r="J60" s="138"/>
      <c r="K60" s="14"/>
      <c r="L60" s="14" t="s">
        <v>6</v>
      </c>
      <c r="M60" s="151" t="s">
        <v>59</v>
      </c>
      <c r="N60" s="182"/>
      <c r="O60" s="30"/>
      <c r="P60" s="5"/>
      <c r="Q60" s="116" t="s">
        <v>59</v>
      </c>
      <c r="R60" s="43"/>
      <c r="S60" s="1" t="s">
        <v>59</v>
      </c>
      <c r="T60" s="43"/>
      <c r="U60" s="135" t="s">
        <v>59</v>
      </c>
      <c r="V60" s="135"/>
      <c r="W60" s="135"/>
      <c r="X60" s="135"/>
      <c r="Y60" s="135"/>
    </row>
    <row r="61" spans="1:25" x14ac:dyDescent="0.2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35" t="s">
        <v>59</v>
      </c>
      <c r="V61" s="135"/>
      <c r="W61" s="135"/>
      <c r="X61" s="135"/>
      <c r="Y61" s="135"/>
    </row>
    <row r="62" spans="1:25" x14ac:dyDescent="0.2">
      <c r="A62" s="120" t="s">
        <v>44</v>
      </c>
      <c r="B62" s="173" t="s">
        <v>59</v>
      </c>
      <c r="C62" s="173"/>
      <c r="D62" s="173"/>
      <c r="E62" s="173"/>
      <c r="F62" s="173"/>
      <c r="G62" s="174"/>
      <c r="H62" s="173" t="s">
        <v>59</v>
      </c>
      <c r="I62" s="174"/>
      <c r="J62" s="174"/>
      <c r="K62" s="174"/>
      <c r="L62" s="14" t="s">
        <v>6</v>
      </c>
      <c r="M62" s="151" t="s">
        <v>59</v>
      </c>
      <c r="N62" s="182"/>
      <c r="O62" s="30"/>
      <c r="P62" s="5"/>
      <c r="Q62" s="124" t="s">
        <v>59</v>
      </c>
      <c r="R62" s="132"/>
      <c r="S62" s="125" t="s">
        <v>59</v>
      </c>
      <c r="T62" s="132"/>
      <c r="U62" s="134" t="s">
        <v>59</v>
      </c>
      <c r="V62" s="134"/>
      <c r="W62" s="134"/>
      <c r="X62" s="134"/>
      <c r="Y62" s="134"/>
    </row>
    <row r="63" spans="1:25" s="122" customFormat="1" x14ac:dyDescent="0.2">
      <c r="A63" s="2"/>
      <c r="B63" s="175" t="s">
        <v>76</v>
      </c>
      <c r="C63" s="171"/>
      <c r="D63" s="171"/>
      <c r="E63" s="171"/>
      <c r="F63" s="171"/>
      <c r="G63" s="172"/>
      <c r="H63" s="171" t="s">
        <v>75</v>
      </c>
      <c r="I63" s="172"/>
      <c r="J63" s="172"/>
      <c r="K63" s="172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34" t="s">
        <v>59</v>
      </c>
      <c r="V63" s="134"/>
      <c r="W63" s="134"/>
      <c r="X63" s="134"/>
      <c r="Y63" s="134"/>
    </row>
    <row r="64" spans="1:25" s="122" customFormat="1" x14ac:dyDescent="0.2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x14ac:dyDescent="0.2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">
      <c r="P66" s="5"/>
    </row>
    <row r="67" spans="1:16" x14ac:dyDescent="0.2">
      <c r="P67" s="5"/>
    </row>
    <row r="68" spans="1:16" x14ac:dyDescent="0.2">
      <c r="A68" s="24"/>
      <c r="P68" s="5"/>
    </row>
    <row r="69" spans="1:16" x14ac:dyDescent="0.2">
      <c r="P69" s="5"/>
    </row>
  </sheetData>
  <sheetProtection sheet="1" objects="1" scenarios="1" algorithmName="SHA-512" hashValue="aLDG5p0aD1PDEoM4LgJhefWFdw9QcU2KyZebaPqZuLNKGX1hB6OxeKZCmwWV/3qq70fMzpGrTAu3xy6LhHa4LA==" saltValue="+mDQlHEoTy3gGtG7bx1a4w==" spinCount="100000"/>
  <mergeCells count="61"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U63:Y63"/>
    <mergeCell ref="U59:Y59"/>
    <mergeCell ref="U60:Y60"/>
    <mergeCell ref="U61:Y61"/>
    <mergeCell ref="U62:Y62"/>
  </mergeCells>
  <phoneticPr fontId="0" type="noConversion"/>
  <dataValidations count="1" disablePrompts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Huang, Amy</cp:lastModifiedBy>
  <cp:lastPrinted>2018-07-30T19:24:26Z</cp:lastPrinted>
  <dcterms:created xsi:type="dcterms:W3CDTF">1999-12-09T16:52:18Z</dcterms:created>
  <dcterms:modified xsi:type="dcterms:W3CDTF">2020-01-08T16:46:49Z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